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5" r:id="rId1"/>
    <sheet name="a2896799e98d702f" sheetId="4" state="hidden" r:id="rId2"/>
    <sheet name="abb32c80b5bef9ef" sheetId="3" state="hidden" r:id="rId3"/>
    <sheet name="7d2eb594e969d531" sheetId="2" state="hidden" r:id="rId4"/>
  </sheets>
  <definedNames>
    <definedName name="_xlnm._FilterDatabase" localSheetId="0" hidden="1">Sheet1!$A$6:$AD$21</definedName>
    <definedName name="中央品种">a2896799e98d702f!$A$2:$A$11</definedName>
    <definedName name="省级品种">a2896799e98d702f!$B$2:$B$8</definedName>
    <definedName name="省级创新试点品种">a2896799e98d702f!$C$2</definedName>
    <definedName name="巨灾保险">a2896799e98d702f!$D$2:$D$6</definedName>
    <definedName name="险种层级">a2896799e98d702f!$A$1:$D$1</definedName>
    <definedName name="是否">abb32c80b5bef9ef!$A$1:$B$1</definedName>
    <definedName name="承保公司">'7d2eb594e969d531'!$A$1:$E$1</definedName>
    <definedName name="TemplateOptions.KeepLineSize">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<sst xmlns="http://schemas.openxmlformats.org/spreadsheetml/2006/main" count="160" uniqueCount="72">
  <si>
    <t>江华瑶族自治县2024年农业保险（中央品种）实施方案明细表</t>
  </si>
  <si>
    <t>序号</t>
  </si>
  <si>
    <t>县市区</t>
  </si>
  <si>
    <t>险种名称</t>
  </si>
  <si>
    <t>是否
产粮大县</t>
  </si>
  <si>
    <t>是否
脱贫县</t>
  </si>
  <si>
    <t>保险层级</t>
  </si>
  <si>
    <t>计划承保情况</t>
  </si>
  <si>
    <t>保费资金情况（元）</t>
  </si>
  <si>
    <t>数据校验</t>
  </si>
  <si>
    <t>备注</t>
  </si>
  <si>
    <t>承保机构</t>
  </si>
  <si>
    <t>2021年参保数量（亩、头）</t>
  </si>
  <si>
    <t>2022年预计播种面积或养殖数量（亩、头）</t>
  </si>
  <si>
    <t>参保数量(亩、头)</t>
  </si>
  <si>
    <t>参保农户数（户）</t>
  </si>
  <si>
    <t>理赔金额 （元/亩/头）</t>
  </si>
  <si>
    <t>费率（%）</t>
  </si>
  <si>
    <t xml:space="preserve"> 单位保费（元）</t>
  </si>
  <si>
    <t>保费金额（元）</t>
  </si>
  <si>
    <t>风险保障金额（元）</t>
  </si>
  <si>
    <t>中央财政补贴</t>
  </si>
  <si>
    <t>省级财政补贴</t>
  </si>
  <si>
    <t>市财政补贴</t>
  </si>
  <si>
    <t>县财政补贴</t>
  </si>
  <si>
    <t>其他来源</t>
  </si>
  <si>
    <t>农户自缴</t>
  </si>
  <si>
    <t>各级比例之和</t>
  </si>
  <si>
    <t>比例</t>
  </si>
  <si>
    <t>应拨付金额（元）</t>
  </si>
  <si>
    <t>应缴金额（元）</t>
  </si>
  <si>
    <t/>
  </si>
  <si>
    <t>合计</t>
  </si>
  <si>
    <t>江华</t>
  </si>
  <si>
    <t>水稻（中小农户）</t>
  </si>
  <si>
    <t>是</t>
  </si>
  <si>
    <t>中央</t>
  </si>
  <si>
    <t>人保财险</t>
  </si>
  <si>
    <t>水稻（规模户）</t>
  </si>
  <si>
    <t>油菜</t>
  </si>
  <si>
    <t>玉米</t>
  </si>
  <si>
    <t>中华联合</t>
  </si>
  <si>
    <t>大豆</t>
  </si>
  <si>
    <t>平安财险</t>
  </si>
  <si>
    <t>能繁母猪</t>
  </si>
  <si>
    <t>国寿财险</t>
  </si>
  <si>
    <t>育肥猪</t>
  </si>
  <si>
    <t>奶牛</t>
  </si>
  <si>
    <t>公益林</t>
  </si>
  <si>
    <t>太平洋财险</t>
  </si>
  <si>
    <t>商品林</t>
  </si>
  <si>
    <t>中央品种</t>
  </si>
  <si>
    <t>省级品种</t>
  </si>
  <si>
    <t>省级创新试点品种</t>
  </si>
  <si>
    <t>巨灾保险</t>
  </si>
  <si>
    <t>水稻</t>
  </si>
  <si>
    <t>烟叶</t>
  </si>
  <si>
    <t>生猪价格“保险+期货”</t>
  </si>
  <si>
    <t>农房巨灾</t>
  </si>
  <si>
    <t>水稻制种</t>
  </si>
  <si>
    <t>柑橘</t>
  </si>
  <si>
    <t>农业巨灾（水稻）</t>
  </si>
  <si>
    <t>棉花</t>
  </si>
  <si>
    <t>茶叶</t>
  </si>
  <si>
    <t>农业巨灾（玉米）</t>
  </si>
  <si>
    <t>鸡</t>
  </si>
  <si>
    <t>农业巨灾（能繁母猪）</t>
  </si>
  <si>
    <t>鸭</t>
  </si>
  <si>
    <t>农业巨灾（育肥猪）</t>
  </si>
  <si>
    <t>能繁母牛</t>
  </si>
  <si>
    <t>防返贫</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</si>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</sst>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Red]\-0.00\ "/>
  </numFmts>
  <fonts count="27">
    <font>
      <sz val="11"/>
      <color theme="1"/>
      <name val="等线"/>
      <charset val="134"/>
      <scheme val="minor"/>
    </font>
    <font>
      <sz val="18"/>
      <color theme="1"/>
      <name val="方正小标宋_GBK"/>
      <charset val="134"/>
    </font>
    <font>
      <b/>
      <sz val="12"/>
      <color theme="1"/>
      <name val="宋体"/>
      <charset val="134"/>
    </font>
    <font>
      <sz val="12"/>
      <color theme="1"/>
      <name val="宋体"/>
      <charset val="134"/>
    </font>
    <font>
      <sz val="11"/>
      <color rgb="FF000000"/>
      <name val="等线"/>
      <charset val="134"/>
      <scheme val="minor"/>
    </font>
    <font>
      <b/>
      <sz val="28"/>
      <color theme="1"/>
      <name val="方正小标宋_GBK"/>
      <charset val="134"/>
    </font>
    <font>
      <sz val="11"/>
      <color theme="1"/>
      <name val="黑体"/>
      <charset val="134"/>
    </font>
    <font>
      <sz val="11"/>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EBF1DD"/>
        <bgColor rgb="FFEBF1DD"/>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1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2" applyNumberFormat="0" applyFill="0" applyAlignment="0" applyProtection="0">
      <alignment vertical="center"/>
    </xf>
    <xf numFmtId="0" fontId="14" fillId="0" borderId="12" applyNumberFormat="0" applyFill="0" applyAlignment="0" applyProtection="0">
      <alignment vertical="center"/>
    </xf>
    <xf numFmtId="0" fontId="15" fillId="0" borderId="13" applyNumberFormat="0" applyFill="0" applyAlignment="0" applyProtection="0">
      <alignment vertical="center"/>
    </xf>
    <xf numFmtId="0" fontId="15" fillId="0" borderId="0" applyNumberFormat="0" applyFill="0" applyBorder="0" applyAlignment="0" applyProtection="0">
      <alignment vertical="center"/>
    </xf>
    <xf numFmtId="0" fontId="16" fillId="4" borderId="14" applyNumberFormat="0" applyAlignment="0" applyProtection="0">
      <alignment vertical="center"/>
    </xf>
    <xf numFmtId="0" fontId="17" fillId="5" borderId="15" applyNumberFormat="0" applyAlignment="0" applyProtection="0">
      <alignment vertical="center"/>
    </xf>
    <xf numFmtId="0" fontId="18" fillId="5" borderId="14" applyNumberFormat="0" applyAlignment="0" applyProtection="0">
      <alignment vertical="center"/>
    </xf>
    <xf numFmtId="0" fontId="19" fillId="6" borderId="16" applyNumberFormat="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xf numFmtId="0" fontId="0" fillId="0" borderId="0"/>
  </cellStyleXfs>
  <cellXfs count="36">
    <xf numFmtId="0" fontId="0" fillId="0" borderId="0" xfId="0"/>
    <xf numFmtId="0" fontId="1" fillId="0" borderId="0" xfId="49" applyNumberFormat="1" applyFont="1" applyFill="1" applyAlignment="1" applyProtection="1">
      <alignment vertical="center"/>
    </xf>
    <xf numFmtId="0" fontId="2" fillId="0" borderId="0" xfId="0" applyFont="1"/>
    <xf numFmtId="0" fontId="3" fillId="0" borderId="0" xfId="0" applyFont="1" applyAlignment="1">
      <alignment horizontal="center"/>
    </xf>
    <xf numFmtId="0" fontId="0" fillId="0" borderId="0" xfId="0" applyAlignment="1">
      <alignment horizontal="center"/>
    </xf>
    <xf numFmtId="0" fontId="4" fillId="0" borderId="0" xfId="50" applyNumberFormat="1" applyFont="1" applyFill="1" applyBorder="1" applyAlignment="1" applyProtection="1">
      <alignment horizontal="center"/>
    </xf>
    <xf numFmtId="0" fontId="5" fillId="0" borderId="0" xfId="49" applyNumberFormat="1" applyFont="1" applyFill="1" applyAlignment="1" applyProtection="1">
      <alignment horizontal="center" vertical="center"/>
    </xf>
    <xf numFmtId="0" fontId="6" fillId="0" borderId="1" xfId="49" applyNumberFormat="1" applyFont="1" applyFill="1" applyBorder="1" applyAlignment="1" applyProtection="1">
      <alignment horizontal="center" vertical="center" wrapText="1"/>
    </xf>
    <xf numFmtId="0" fontId="6" fillId="0" borderId="2" xfId="49" applyNumberFormat="1" applyFont="1" applyFill="1" applyBorder="1" applyAlignment="1" applyProtection="1">
      <alignment horizontal="center" vertical="center" wrapText="1"/>
    </xf>
    <xf numFmtId="0" fontId="6" fillId="0" borderId="3" xfId="49" applyNumberFormat="1" applyFont="1" applyFill="1" applyBorder="1" applyAlignment="1" applyProtection="1">
      <alignment horizontal="center" vertical="center" wrapText="1"/>
    </xf>
    <xf numFmtId="0" fontId="2" fillId="0" borderId="4" xfId="0" applyFont="1" applyBorder="1"/>
    <xf numFmtId="0" fontId="2" fillId="0" borderId="5" xfId="49" applyNumberFormat="1" applyFont="1" applyFill="1" applyBorder="1" applyAlignment="1" applyProtection="1">
      <alignment horizontal="center" vertical="center" wrapText="1"/>
    </xf>
    <xf numFmtId="176" fontId="2" fillId="0" borderId="2" xfId="49" applyNumberFormat="1" applyFont="1" applyFill="1" applyBorder="1" applyAlignment="1" applyProtection="1">
      <alignment horizontal="center" vertical="center"/>
    </xf>
    <xf numFmtId="0" fontId="2" fillId="0" borderId="4" xfId="49" applyNumberFormat="1" applyFont="1" applyFill="1" applyBorder="1" applyAlignment="1" applyProtection="1">
      <alignment horizontal="center" vertical="center" wrapText="1"/>
    </xf>
    <xf numFmtId="0" fontId="3" fillId="0" borderId="4" xfId="0" applyFont="1" applyBorder="1" applyAlignment="1">
      <alignment horizontal="center" vertical="center"/>
    </xf>
    <xf numFmtId="176" fontId="3" fillId="0" borderId="6" xfId="49" applyNumberFormat="1" applyFont="1" applyFill="1" applyBorder="1" applyAlignment="1" applyProtection="1">
      <alignment horizontal="center" vertical="center"/>
    </xf>
    <xf numFmtId="176" fontId="3" fillId="0" borderId="7" xfId="49" applyNumberFormat="1" applyFont="1" applyFill="1" applyBorder="1" applyAlignment="1" applyProtection="1">
      <alignment horizontal="center" vertical="center" wrapText="1"/>
    </xf>
    <xf numFmtId="176" fontId="3" fillId="0" borderId="7" xfId="49" applyNumberFormat="1" applyFont="1" applyFill="1" applyBorder="1" applyAlignment="1" applyProtection="1">
      <alignment horizontal="center" vertical="center"/>
    </xf>
    <xf numFmtId="176" fontId="3" fillId="0" borderId="6" xfId="49" applyNumberFormat="1" applyFont="1" applyFill="1" applyBorder="1" applyAlignment="1" applyProtection="1">
      <alignment horizontal="center" vertical="center"/>
      <protection locked="0"/>
    </xf>
    <xf numFmtId="176" fontId="3" fillId="0" borderId="8" xfId="49" applyNumberFormat="1" applyFont="1" applyFill="1" applyBorder="1" applyAlignment="1" applyProtection="1">
      <alignment horizontal="center" vertical="center"/>
    </xf>
    <xf numFmtId="176" fontId="3" fillId="0" borderId="2" xfId="49" applyNumberFormat="1" applyFont="1" applyFill="1" applyBorder="1" applyAlignment="1" applyProtection="1">
      <alignment horizontal="center" vertical="center" wrapText="1"/>
    </xf>
    <xf numFmtId="176" fontId="3" fillId="0" borderId="2" xfId="49" applyNumberFormat="1" applyFont="1" applyFill="1" applyBorder="1" applyAlignment="1" applyProtection="1">
      <alignment horizontal="center" vertical="center"/>
    </xf>
    <xf numFmtId="0" fontId="6" fillId="0" borderId="9" xfId="49" applyNumberFormat="1" applyFont="1" applyFill="1" applyBorder="1" applyAlignment="1" applyProtection="1">
      <alignment horizontal="center" vertical="center" wrapText="1"/>
    </xf>
    <xf numFmtId="0" fontId="6" fillId="0" borderId="10" xfId="49" applyNumberFormat="1" applyFont="1" applyFill="1" applyBorder="1" applyAlignment="1" applyProtection="1">
      <alignment horizontal="center" vertical="center" wrapText="1"/>
    </xf>
    <xf numFmtId="176" fontId="3" fillId="0" borderId="7" xfId="49" applyNumberFormat="1" applyFont="1" applyFill="1" applyBorder="1" applyAlignment="1" applyProtection="1">
      <alignment horizontal="center" vertical="center"/>
      <protection locked="0"/>
    </xf>
    <xf numFmtId="10" fontId="3" fillId="0" borderId="7" xfId="49" applyNumberFormat="1" applyFont="1" applyFill="1" applyBorder="1" applyAlignment="1" applyProtection="1">
      <alignment horizontal="center" vertical="center"/>
      <protection locked="0"/>
    </xf>
    <xf numFmtId="10" fontId="3" fillId="0" borderId="2" xfId="49" applyNumberFormat="1" applyFont="1" applyFill="1" applyBorder="1" applyAlignment="1" applyProtection="1">
      <alignment horizontal="center" vertical="center"/>
    </xf>
    <xf numFmtId="0" fontId="6" fillId="0" borderId="8" xfId="49" applyNumberFormat="1" applyFont="1" applyFill="1" applyBorder="1" applyAlignment="1" applyProtection="1">
      <alignment horizontal="center" vertical="center" wrapText="1"/>
    </xf>
    <xf numFmtId="0" fontId="6" fillId="2" borderId="8" xfId="50" applyNumberFormat="1" applyFont="1" applyFill="1" applyBorder="1" applyAlignment="1" applyProtection="1">
      <alignment horizontal="center" vertical="center" wrapText="1"/>
    </xf>
    <xf numFmtId="0" fontId="6" fillId="2" borderId="2" xfId="50" applyNumberFormat="1" applyFont="1" applyFill="1" applyBorder="1" applyAlignment="1" applyProtection="1">
      <alignment horizontal="center" vertical="center" wrapText="1"/>
    </xf>
    <xf numFmtId="0" fontId="6" fillId="0" borderId="7" xfId="49" applyNumberFormat="1" applyFont="1" applyFill="1" applyBorder="1" applyAlignment="1" applyProtection="1">
      <alignment horizontal="center" vertical="center" wrapText="1"/>
    </xf>
    <xf numFmtId="0" fontId="2" fillId="2" borderId="2" xfId="50" applyNumberFormat="1" applyFont="1" applyFill="1" applyBorder="1" applyAlignment="1" applyProtection="1">
      <alignment horizontal="center" vertical="center" wrapText="1"/>
    </xf>
    <xf numFmtId="0" fontId="2" fillId="0" borderId="7" xfId="49" applyNumberFormat="1" applyFont="1" applyFill="1" applyBorder="1" applyAlignment="1" applyProtection="1">
      <alignment horizontal="center" vertical="center" wrapText="1"/>
    </xf>
    <xf numFmtId="10" fontId="7" fillId="2" borderId="2" xfId="50" applyNumberFormat="1" applyFont="1" applyFill="1" applyBorder="1" applyAlignment="1" applyProtection="1">
      <alignment horizontal="center" vertical="center"/>
    </xf>
    <xf numFmtId="49" fontId="7" fillId="0" borderId="2" xfId="50" applyNumberFormat="1" applyFont="1" applyFill="1" applyBorder="1" applyAlignment="1" applyProtection="1">
      <alignment horizontal="center" vertical="center"/>
      <protection locked="0"/>
    </xf>
    <xf numFmtId="49" fontId="7" fillId="0" borderId="2" xfId="50" applyNumberFormat="1" applyFont="1" applyFill="1" applyBorder="1" applyAlignment="1" applyProtection="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1" xfId="49"/>
    <cellStyle name="Normal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Them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21"/>
  <sheetViews>
    <sheetView tabSelected="1" zoomScale="80" zoomScaleNormal="80" workbookViewId="0">
      <pane ySplit="6" topLeftCell="A7" activePane="bottomLeft" state="frozen"/>
      <selection/>
      <selection pane="bottomLeft" activeCell="R8" sqref="R8"/>
    </sheetView>
  </sheetViews>
  <sheetFormatPr defaultColWidth="8.85185185185185" defaultRowHeight="15.6" customHeight="1"/>
  <cols>
    <col min="1" max="1" width="8.85185185185185" style="4"/>
    <col min="2" max="2" width="8.05555555555556" style="4" customWidth="1"/>
    <col min="3" max="3" width="12.3611111111111" style="4" customWidth="1"/>
    <col min="4" max="5" width="6.80555555555556" style="4" customWidth="1"/>
    <col min="6" max="6" width="10.1388888888889" style="4" customWidth="1"/>
    <col min="7" max="7" width="15.5833333333333" style="4" customWidth="1"/>
    <col min="8" max="8" width="15.1388888888889" style="4" hidden="1" customWidth="1"/>
    <col min="9" max="9" width="16.1388888888889" style="4" hidden="1" customWidth="1"/>
    <col min="10" max="10" width="14.1666666666667" style="4" customWidth="1"/>
    <col min="11" max="11" width="12.5740740740741" style="4" hidden="1" customWidth="1"/>
    <col min="12" max="12" width="11.5277777777778" style="4" hidden="1" customWidth="1"/>
    <col min="13" max="13" width="7.13888888888889" style="4" hidden="1" customWidth="1"/>
    <col min="14" max="14" width="9.47222222222222" style="4" customWidth="1"/>
    <col min="15" max="15" width="15.5833333333333" style="4" customWidth="1"/>
    <col min="16" max="16" width="13.5740740740741" style="4" hidden="1" customWidth="1"/>
    <col min="17" max="17" width="9.47222222222222" style="4" customWidth="1"/>
    <col min="18" max="18" width="15.5833333333333" style="4" customWidth="1"/>
    <col min="19" max="19" width="9.47222222222222" style="4" customWidth="1"/>
    <col min="20" max="20" width="15.5833333333333" style="4" customWidth="1"/>
    <col min="21" max="21" width="8.85185185185185" style="4" hidden="1" customWidth="1"/>
    <col min="22" max="22" width="11" style="4" hidden="1" customWidth="1"/>
    <col min="23" max="23" width="9.47222222222222" style="4" customWidth="1"/>
    <col min="24" max="24" width="15.5833333333333" style="4" customWidth="1"/>
    <col min="25" max="25" width="9.47222222222222" style="4" customWidth="1"/>
    <col min="26" max="26" width="14.8611111111111" style="4" customWidth="1"/>
    <col min="27" max="27" width="9.47222222222222" style="4" customWidth="1"/>
    <col min="28" max="28" width="15.5833333333333" style="4" customWidth="1"/>
    <col min="29" max="29" width="0.694444444444444" style="5" hidden="1" customWidth="1"/>
    <col min="30" max="30" width="10.2777777777778" style="4" customWidth="1"/>
    <col min="31" max="16384" width="8.85185185185185" style="4"/>
  </cols>
  <sheetData>
    <row r="1" ht="18.75" customHeight="1" spans="1:30">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row>
    <row r="2" s="1" customFormat="1" ht="18.75" customHeight="1" spans="1:30">
      <c r="A2" s="6"/>
      <c r="B2" s="6"/>
      <c r="C2" s="6"/>
      <c r="D2" s="6"/>
      <c r="E2" s="6"/>
      <c r="F2" s="6"/>
      <c r="G2" s="6"/>
      <c r="H2" s="6"/>
      <c r="I2" s="6"/>
      <c r="J2" s="6"/>
      <c r="K2" s="6"/>
      <c r="L2" s="6"/>
      <c r="M2" s="6"/>
      <c r="N2" s="6"/>
      <c r="O2" s="6"/>
      <c r="P2" s="6"/>
      <c r="Q2" s="6"/>
      <c r="R2" s="6"/>
      <c r="S2" s="6"/>
      <c r="T2" s="6"/>
      <c r="U2" s="6"/>
      <c r="V2" s="6"/>
      <c r="W2" s="6"/>
      <c r="X2" s="6"/>
      <c r="Y2" s="6"/>
      <c r="Z2" s="6"/>
      <c r="AA2" s="6"/>
      <c r="AB2" s="6"/>
      <c r="AC2" s="6"/>
      <c r="AD2" s="6"/>
    </row>
    <row r="3" s="1" customFormat="1" ht="24" customHeight="1" spans="1:30">
      <c r="A3" s="6"/>
      <c r="B3" s="6"/>
      <c r="C3" s="6"/>
      <c r="D3" s="6"/>
      <c r="E3" s="6"/>
      <c r="F3" s="6"/>
      <c r="G3" s="6"/>
      <c r="H3" s="6"/>
      <c r="I3" s="6"/>
      <c r="J3" s="6"/>
      <c r="K3" s="6"/>
      <c r="L3" s="6"/>
      <c r="M3" s="6"/>
      <c r="N3" s="6"/>
      <c r="O3" s="6"/>
      <c r="P3" s="6"/>
      <c r="Q3" s="6"/>
      <c r="R3" s="6"/>
      <c r="S3" s="6"/>
      <c r="T3" s="6"/>
      <c r="U3" s="6"/>
      <c r="V3" s="6"/>
      <c r="W3" s="6"/>
      <c r="X3" s="6"/>
      <c r="Y3" s="6"/>
      <c r="Z3" s="6"/>
      <c r="AA3" s="6"/>
      <c r="AB3" s="6"/>
      <c r="AC3" s="6"/>
      <c r="AD3" s="6"/>
    </row>
    <row r="4" ht="29" customHeight="1" spans="1:30">
      <c r="A4" s="7" t="s">
        <v>1</v>
      </c>
      <c r="B4" s="7" t="s">
        <v>2</v>
      </c>
      <c r="C4" s="7" t="s">
        <v>3</v>
      </c>
      <c r="D4" s="7" t="s">
        <v>4</v>
      </c>
      <c r="E4" s="7" t="s">
        <v>5</v>
      </c>
      <c r="F4" s="7" t="s">
        <v>6</v>
      </c>
      <c r="G4" s="8" t="s">
        <v>7</v>
      </c>
      <c r="H4" s="8"/>
      <c r="I4" s="8"/>
      <c r="J4" s="8"/>
      <c r="K4" s="8"/>
      <c r="L4" s="8"/>
      <c r="M4" s="8"/>
      <c r="N4" s="8"/>
      <c r="O4" s="22" t="s">
        <v>8</v>
      </c>
      <c r="P4" s="23"/>
      <c r="Q4" s="23"/>
      <c r="R4" s="23"/>
      <c r="S4" s="23"/>
      <c r="T4" s="23"/>
      <c r="U4" s="23"/>
      <c r="V4" s="23"/>
      <c r="W4" s="23"/>
      <c r="X4" s="23"/>
      <c r="Y4" s="23"/>
      <c r="Z4" s="23"/>
      <c r="AA4" s="23"/>
      <c r="AB4" s="27"/>
      <c r="AC4" s="28" t="s">
        <v>9</v>
      </c>
      <c r="AD4" s="7" t="s">
        <v>10</v>
      </c>
    </row>
    <row r="5" ht="28.5" customHeight="1" spans="1:30">
      <c r="A5" s="9"/>
      <c r="B5" s="9"/>
      <c r="C5" s="9"/>
      <c r="D5" s="9"/>
      <c r="E5" s="9"/>
      <c r="F5" s="9"/>
      <c r="G5" s="9" t="s">
        <v>11</v>
      </c>
      <c r="H5" s="9" t="s">
        <v>12</v>
      </c>
      <c r="I5" s="9" t="s">
        <v>13</v>
      </c>
      <c r="J5" s="9" t="s">
        <v>14</v>
      </c>
      <c r="K5" s="9" t="s">
        <v>15</v>
      </c>
      <c r="L5" s="9" t="s">
        <v>16</v>
      </c>
      <c r="M5" s="9" t="s">
        <v>17</v>
      </c>
      <c r="N5" s="9" t="s">
        <v>18</v>
      </c>
      <c r="O5" s="8" t="s">
        <v>19</v>
      </c>
      <c r="P5" s="8" t="s">
        <v>20</v>
      </c>
      <c r="Q5" s="8" t="s">
        <v>21</v>
      </c>
      <c r="R5" s="8"/>
      <c r="S5" s="8" t="s">
        <v>22</v>
      </c>
      <c r="T5" s="8"/>
      <c r="U5" s="8" t="s">
        <v>23</v>
      </c>
      <c r="V5" s="8"/>
      <c r="W5" s="8" t="s">
        <v>24</v>
      </c>
      <c r="X5" s="8"/>
      <c r="Y5" s="8" t="s">
        <v>25</v>
      </c>
      <c r="Z5" s="8"/>
      <c r="AA5" s="8" t="s">
        <v>26</v>
      </c>
      <c r="AB5" s="8"/>
      <c r="AC5" s="29" t="s">
        <v>27</v>
      </c>
      <c r="AD5" s="9"/>
    </row>
    <row r="6" ht="45" customHeight="1" spans="1:30">
      <c r="A6" s="9"/>
      <c r="B6" s="9"/>
      <c r="C6" s="9"/>
      <c r="D6" s="9"/>
      <c r="E6" s="9"/>
      <c r="F6" s="9"/>
      <c r="G6" s="9"/>
      <c r="H6" s="9"/>
      <c r="I6" s="9"/>
      <c r="J6" s="9"/>
      <c r="K6" s="9"/>
      <c r="L6" s="9"/>
      <c r="M6" s="9"/>
      <c r="N6" s="9"/>
      <c r="O6" s="7"/>
      <c r="P6" s="7"/>
      <c r="Q6" s="7" t="s">
        <v>28</v>
      </c>
      <c r="R6" s="7" t="s">
        <v>29</v>
      </c>
      <c r="S6" s="7" t="s">
        <v>28</v>
      </c>
      <c r="T6" s="7" t="s">
        <v>29</v>
      </c>
      <c r="U6" s="7" t="s">
        <v>28</v>
      </c>
      <c r="V6" s="7" t="s">
        <v>29</v>
      </c>
      <c r="W6" s="7" t="s">
        <v>28</v>
      </c>
      <c r="X6" s="7" t="s">
        <v>29</v>
      </c>
      <c r="Y6" s="7" t="s">
        <v>28</v>
      </c>
      <c r="Z6" s="7" t="s">
        <v>29</v>
      </c>
      <c r="AA6" s="7" t="s">
        <v>28</v>
      </c>
      <c r="AB6" s="8" t="s">
        <v>30</v>
      </c>
      <c r="AC6" s="29" t="s">
        <v>31</v>
      </c>
      <c r="AD6" s="30"/>
    </row>
    <row r="7" s="2" customFormat="1" ht="28" customHeight="1" spans="1:30">
      <c r="A7" s="10"/>
      <c r="B7" s="11"/>
      <c r="C7" s="12" t="s">
        <v>32</v>
      </c>
      <c r="D7" s="13"/>
      <c r="E7" s="13"/>
      <c r="F7" s="13"/>
      <c r="G7" s="13"/>
      <c r="H7" s="13"/>
      <c r="I7" s="13"/>
      <c r="J7" s="13"/>
      <c r="K7" s="13"/>
      <c r="L7" s="13"/>
      <c r="M7" s="13"/>
      <c r="N7" s="13"/>
      <c r="O7" s="12">
        <f>SUM(O8:O21)</f>
        <v>43058500</v>
      </c>
      <c r="P7" s="12">
        <f t="shared" ref="P7:AB7" si="0">SUM(P8:P21)</f>
        <v>2462170000</v>
      </c>
      <c r="Q7" s="12"/>
      <c r="R7" s="12">
        <f t="shared" si="0"/>
        <v>20547285</v>
      </c>
      <c r="S7" s="12"/>
      <c r="T7" s="12">
        <f t="shared" si="0"/>
        <v>10764625</v>
      </c>
      <c r="U7" s="12">
        <f t="shared" si="0"/>
        <v>0</v>
      </c>
      <c r="V7" s="12">
        <f t="shared" si="0"/>
        <v>0</v>
      </c>
      <c r="W7" s="12"/>
      <c r="X7" s="12">
        <f t="shared" si="0"/>
        <v>4305850</v>
      </c>
      <c r="Y7" s="12"/>
      <c r="Z7" s="12">
        <f t="shared" si="0"/>
        <v>1569600</v>
      </c>
      <c r="AA7" s="12"/>
      <c r="AB7" s="12">
        <f t="shared" si="0"/>
        <v>5871140</v>
      </c>
      <c r="AC7" s="31"/>
      <c r="AD7" s="32"/>
    </row>
    <row r="8" s="3" customFormat="1" ht="40" customHeight="1" spans="1:30">
      <c r="A8" s="14">
        <v>1</v>
      </c>
      <c r="B8" s="15" t="s">
        <v>33</v>
      </c>
      <c r="C8" s="16" t="s">
        <v>34</v>
      </c>
      <c r="D8" s="17" t="s">
        <v>35</v>
      </c>
      <c r="E8" s="17" t="s">
        <v>35</v>
      </c>
      <c r="F8" s="17" t="s">
        <v>36</v>
      </c>
      <c r="G8" s="17" t="s">
        <v>37</v>
      </c>
      <c r="H8" s="18">
        <v>235995.1</v>
      </c>
      <c r="I8" s="24">
        <v>250000</v>
      </c>
      <c r="J8" s="24">
        <v>218000</v>
      </c>
      <c r="K8" s="24">
        <v>57845</v>
      </c>
      <c r="L8" s="24">
        <v>900</v>
      </c>
      <c r="M8" s="25">
        <v>0.04</v>
      </c>
      <c r="N8" s="24">
        <v>36</v>
      </c>
      <c r="O8" s="17">
        <f t="shared" ref="O8:O17" si="1">N8*J8</f>
        <v>7848000</v>
      </c>
      <c r="P8" s="17">
        <f>J8*L8</f>
        <v>196200000</v>
      </c>
      <c r="Q8" s="25">
        <v>0.45</v>
      </c>
      <c r="R8" s="17">
        <f t="shared" ref="R8:R21" si="2">Q8*O8</f>
        <v>3531600</v>
      </c>
      <c r="S8" s="25">
        <v>0.25</v>
      </c>
      <c r="T8" s="17">
        <f t="shared" ref="T8:T17" si="3">S8*O8</f>
        <v>1962000</v>
      </c>
      <c r="U8" s="25"/>
      <c r="V8" s="17">
        <f>U8*O8</f>
        <v>0</v>
      </c>
      <c r="W8" s="25">
        <v>0.1</v>
      </c>
      <c r="X8" s="17">
        <f t="shared" ref="X8:X17" si="4">W8*O8</f>
        <v>784800</v>
      </c>
      <c r="Y8" s="25">
        <v>0.2</v>
      </c>
      <c r="Z8" s="17">
        <f>Y8*O8</f>
        <v>1569600</v>
      </c>
      <c r="AA8" s="25"/>
      <c r="AB8" s="21"/>
      <c r="AC8" s="33">
        <f>Q8+S8+U8+W8+Y8+AA8</f>
        <v>1</v>
      </c>
      <c r="AD8" s="34"/>
    </row>
    <row r="9" s="3" customFormat="1" ht="40" customHeight="1" spans="1:30">
      <c r="A9" s="14">
        <v>2</v>
      </c>
      <c r="B9" s="19" t="s">
        <v>33</v>
      </c>
      <c r="C9" s="20" t="s">
        <v>38</v>
      </c>
      <c r="D9" s="21" t="s">
        <v>35</v>
      </c>
      <c r="E9" s="21" t="s">
        <v>35</v>
      </c>
      <c r="F9" s="21" t="s">
        <v>36</v>
      </c>
      <c r="G9" s="21" t="s">
        <v>37</v>
      </c>
      <c r="H9" s="19">
        <v>30670.9</v>
      </c>
      <c r="I9" s="21">
        <v>35000</v>
      </c>
      <c r="J9" s="21">
        <v>48500</v>
      </c>
      <c r="K9" s="21">
        <v>192</v>
      </c>
      <c r="L9" s="21">
        <v>1100</v>
      </c>
      <c r="M9" s="26">
        <v>0.04</v>
      </c>
      <c r="N9" s="21">
        <v>44</v>
      </c>
      <c r="O9" s="21">
        <f t="shared" si="1"/>
        <v>2134000</v>
      </c>
      <c r="P9" s="21">
        <f>J9*L9</f>
        <v>53350000</v>
      </c>
      <c r="Q9" s="26">
        <v>0.45</v>
      </c>
      <c r="R9" s="21">
        <f t="shared" si="2"/>
        <v>960300</v>
      </c>
      <c r="S9" s="26">
        <v>0.25</v>
      </c>
      <c r="T9" s="21">
        <f t="shared" si="3"/>
        <v>533500</v>
      </c>
      <c r="U9" s="26"/>
      <c r="V9" s="21">
        <f>U9*O9</f>
        <v>0</v>
      </c>
      <c r="W9" s="26">
        <v>0.1</v>
      </c>
      <c r="X9" s="21">
        <f t="shared" si="4"/>
        <v>213400</v>
      </c>
      <c r="Y9" s="26"/>
      <c r="Z9" s="21"/>
      <c r="AA9" s="26">
        <v>0.2</v>
      </c>
      <c r="AB9" s="21">
        <f t="shared" ref="AB9:AB17" si="5">AA9*O9</f>
        <v>426800</v>
      </c>
      <c r="AC9" s="33">
        <f>Q9+S9+U9+W9+Y9+AA9</f>
        <v>1</v>
      </c>
      <c r="AD9" s="35"/>
    </row>
    <row r="10" s="3" customFormat="1" ht="40" customHeight="1" spans="1:30">
      <c r="A10" s="14">
        <v>3</v>
      </c>
      <c r="B10" s="19" t="s">
        <v>33</v>
      </c>
      <c r="C10" s="21" t="s">
        <v>39</v>
      </c>
      <c r="D10" s="21" t="s">
        <v>35</v>
      </c>
      <c r="E10" s="21" t="s">
        <v>35</v>
      </c>
      <c r="F10" s="21" t="s">
        <v>36</v>
      </c>
      <c r="G10" s="21" t="s">
        <v>37</v>
      </c>
      <c r="H10" s="19">
        <v>52000</v>
      </c>
      <c r="I10" s="21">
        <v>70000</v>
      </c>
      <c r="J10" s="21">
        <v>31100</v>
      </c>
      <c r="K10" s="21">
        <v>10500</v>
      </c>
      <c r="L10" s="21">
        <v>300</v>
      </c>
      <c r="M10" s="26">
        <v>0.03</v>
      </c>
      <c r="N10" s="21">
        <v>9</v>
      </c>
      <c r="O10" s="21">
        <f t="shared" si="1"/>
        <v>279900</v>
      </c>
      <c r="P10" s="21">
        <f>J10*L10</f>
        <v>9330000</v>
      </c>
      <c r="Q10" s="26">
        <v>0.45</v>
      </c>
      <c r="R10" s="21">
        <f t="shared" si="2"/>
        <v>125955</v>
      </c>
      <c r="S10" s="26">
        <v>0.25</v>
      </c>
      <c r="T10" s="21">
        <f t="shared" si="3"/>
        <v>69975</v>
      </c>
      <c r="U10" s="26"/>
      <c r="V10" s="21">
        <f>U10*O10</f>
        <v>0</v>
      </c>
      <c r="W10" s="26">
        <v>0.1</v>
      </c>
      <c r="X10" s="21">
        <f t="shared" si="4"/>
        <v>27990</v>
      </c>
      <c r="Y10" s="26"/>
      <c r="Z10" s="21"/>
      <c r="AA10" s="26">
        <v>0.2</v>
      </c>
      <c r="AB10" s="21">
        <f t="shared" si="5"/>
        <v>55980</v>
      </c>
      <c r="AC10" s="33">
        <f>Q10+S10+U10+W10+Y10+AA10</f>
        <v>1</v>
      </c>
      <c r="AD10" s="35"/>
    </row>
    <row r="11" s="3" customFormat="1" ht="40" customHeight="1" spans="1:30">
      <c r="A11" s="14">
        <v>4</v>
      </c>
      <c r="B11" s="19" t="s">
        <v>33</v>
      </c>
      <c r="C11" s="21" t="s">
        <v>40</v>
      </c>
      <c r="D11" s="21" t="s">
        <v>35</v>
      </c>
      <c r="E11" s="21" t="s">
        <v>35</v>
      </c>
      <c r="F11" s="21" t="s">
        <v>36</v>
      </c>
      <c r="G11" s="21" t="s">
        <v>41</v>
      </c>
      <c r="H11" s="19">
        <v>118518</v>
      </c>
      <c r="I11" s="21">
        <v>157000</v>
      </c>
      <c r="J11" s="21">
        <v>88300</v>
      </c>
      <c r="K11" s="21">
        <v>35000</v>
      </c>
      <c r="L11" s="21">
        <v>300</v>
      </c>
      <c r="M11" s="26">
        <v>0.06</v>
      </c>
      <c r="N11" s="21">
        <v>18</v>
      </c>
      <c r="O11" s="21">
        <f t="shared" si="1"/>
        <v>1589400</v>
      </c>
      <c r="P11" s="21">
        <f>J11*L11</f>
        <v>26490000</v>
      </c>
      <c r="Q11" s="26">
        <v>0.45</v>
      </c>
      <c r="R11" s="21">
        <f t="shared" si="2"/>
        <v>715230</v>
      </c>
      <c r="S11" s="26">
        <v>0.25</v>
      </c>
      <c r="T11" s="21">
        <f t="shared" si="3"/>
        <v>397350</v>
      </c>
      <c r="U11" s="26"/>
      <c r="V11" s="21">
        <f>U11*O11</f>
        <v>0</v>
      </c>
      <c r="W11" s="26">
        <v>0.1</v>
      </c>
      <c r="X11" s="21">
        <f t="shared" si="4"/>
        <v>158940</v>
      </c>
      <c r="Y11" s="26"/>
      <c r="Z11" s="21"/>
      <c r="AA11" s="26">
        <v>0.2</v>
      </c>
      <c r="AB11" s="21">
        <f t="shared" si="5"/>
        <v>317880</v>
      </c>
      <c r="AC11" s="33">
        <f>Q11+S11+U11+W11+Y11+AA11</f>
        <v>1</v>
      </c>
      <c r="AD11" s="35"/>
    </row>
    <row r="12" s="3" customFormat="1" ht="40" customHeight="1" spans="1:30">
      <c r="A12" s="14">
        <v>5</v>
      </c>
      <c r="B12" s="19" t="s">
        <v>33</v>
      </c>
      <c r="C12" s="21" t="s">
        <v>42</v>
      </c>
      <c r="D12" s="21" t="s">
        <v>35</v>
      </c>
      <c r="E12" s="21" t="s">
        <v>35</v>
      </c>
      <c r="F12" s="21" t="s">
        <v>36</v>
      </c>
      <c r="G12" s="21" t="s">
        <v>43</v>
      </c>
      <c r="H12" s="19"/>
      <c r="I12" s="21"/>
      <c r="J12" s="21">
        <v>9000</v>
      </c>
      <c r="K12" s="21"/>
      <c r="L12" s="21"/>
      <c r="M12" s="26"/>
      <c r="N12" s="21">
        <v>12</v>
      </c>
      <c r="O12" s="21">
        <f t="shared" si="1"/>
        <v>108000</v>
      </c>
      <c r="P12" s="21"/>
      <c r="Q12" s="26">
        <v>0.45</v>
      </c>
      <c r="R12" s="21">
        <f t="shared" si="2"/>
        <v>48600</v>
      </c>
      <c r="S12" s="26">
        <v>0.25</v>
      </c>
      <c r="T12" s="21">
        <f t="shared" si="3"/>
        <v>27000</v>
      </c>
      <c r="U12" s="26"/>
      <c r="V12" s="21"/>
      <c r="W12" s="26">
        <v>0.1</v>
      </c>
      <c r="X12" s="21">
        <f t="shared" si="4"/>
        <v>10800</v>
      </c>
      <c r="Y12" s="26"/>
      <c r="Z12" s="21"/>
      <c r="AA12" s="26">
        <v>0.2</v>
      </c>
      <c r="AB12" s="21">
        <f t="shared" si="5"/>
        <v>21600</v>
      </c>
      <c r="AC12" s="33"/>
      <c r="AD12" s="35"/>
    </row>
    <row r="13" s="3" customFormat="1" ht="40" customHeight="1" spans="1:30">
      <c r="A13" s="14">
        <v>6</v>
      </c>
      <c r="B13" s="19" t="s">
        <v>33</v>
      </c>
      <c r="C13" s="21" t="s">
        <v>44</v>
      </c>
      <c r="D13" s="21" t="s">
        <v>35</v>
      </c>
      <c r="E13" s="21" t="s">
        <v>35</v>
      </c>
      <c r="F13" s="21" t="s">
        <v>36</v>
      </c>
      <c r="G13" s="21" t="s">
        <v>37</v>
      </c>
      <c r="H13" s="19">
        <v>16225</v>
      </c>
      <c r="I13" s="21">
        <v>16954</v>
      </c>
      <c r="J13" s="21">
        <v>16301</v>
      </c>
      <c r="K13" s="21">
        <v>18</v>
      </c>
      <c r="L13" s="21">
        <v>1500</v>
      </c>
      <c r="M13" s="26">
        <v>0.06</v>
      </c>
      <c r="N13" s="21">
        <v>90</v>
      </c>
      <c r="O13" s="21">
        <f t="shared" si="1"/>
        <v>1467090</v>
      </c>
      <c r="P13" s="21">
        <f t="shared" ref="P13:P21" si="6">J13*L13</f>
        <v>24451500</v>
      </c>
      <c r="Q13" s="26">
        <v>0.5</v>
      </c>
      <c r="R13" s="21">
        <f t="shared" si="2"/>
        <v>733545</v>
      </c>
      <c r="S13" s="26">
        <v>0.25</v>
      </c>
      <c r="T13" s="21">
        <f t="shared" si="3"/>
        <v>366772.5</v>
      </c>
      <c r="U13" s="26"/>
      <c r="V13" s="21">
        <f t="shared" ref="V13:V21" si="7">U13*O13</f>
        <v>0</v>
      </c>
      <c r="W13" s="26">
        <v>0.1</v>
      </c>
      <c r="X13" s="21">
        <f t="shared" si="4"/>
        <v>146709</v>
      </c>
      <c r="Y13" s="26"/>
      <c r="Z13" s="21"/>
      <c r="AA13" s="26">
        <v>0.15</v>
      </c>
      <c r="AB13" s="21">
        <f t="shared" si="5"/>
        <v>220063.5</v>
      </c>
      <c r="AC13" s="33">
        <f t="shared" ref="AC13:AC21" si="8">Q13+S13+U13+W13+Y13+AA13</f>
        <v>1</v>
      </c>
      <c r="AD13" s="35"/>
    </row>
    <row r="14" s="3" customFormat="1" ht="40" customHeight="1" spans="1:30">
      <c r="A14" s="14">
        <v>7</v>
      </c>
      <c r="B14" s="19" t="s">
        <v>33</v>
      </c>
      <c r="C14" s="21" t="s">
        <v>44</v>
      </c>
      <c r="D14" s="21" t="s">
        <v>35</v>
      </c>
      <c r="E14" s="21" t="s">
        <v>35</v>
      </c>
      <c r="F14" s="21" t="s">
        <v>36</v>
      </c>
      <c r="G14" s="21" t="s">
        <v>45</v>
      </c>
      <c r="H14" s="19">
        <v>12161</v>
      </c>
      <c r="I14" s="21">
        <v>17646</v>
      </c>
      <c r="J14" s="21">
        <v>15699</v>
      </c>
      <c r="K14" s="21">
        <v>23</v>
      </c>
      <c r="L14" s="21">
        <v>1500</v>
      </c>
      <c r="M14" s="26">
        <v>0.06</v>
      </c>
      <c r="N14" s="21">
        <v>90</v>
      </c>
      <c r="O14" s="21">
        <f t="shared" si="1"/>
        <v>1412910</v>
      </c>
      <c r="P14" s="21">
        <f t="shared" si="6"/>
        <v>23548500</v>
      </c>
      <c r="Q14" s="26">
        <v>0.5</v>
      </c>
      <c r="R14" s="21">
        <f t="shared" si="2"/>
        <v>706455</v>
      </c>
      <c r="S14" s="26">
        <v>0.25</v>
      </c>
      <c r="T14" s="21">
        <f t="shared" si="3"/>
        <v>353227.5</v>
      </c>
      <c r="U14" s="26"/>
      <c r="V14" s="21">
        <f t="shared" si="7"/>
        <v>0</v>
      </c>
      <c r="W14" s="26">
        <v>0.1</v>
      </c>
      <c r="X14" s="21">
        <f t="shared" si="4"/>
        <v>141291</v>
      </c>
      <c r="Y14" s="26"/>
      <c r="Z14" s="21"/>
      <c r="AA14" s="26">
        <v>0.15</v>
      </c>
      <c r="AB14" s="21">
        <f t="shared" si="5"/>
        <v>211936.5</v>
      </c>
      <c r="AC14" s="33">
        <f t="shared" si="8"/>
        <v>1</v>
      </c>
      <c r="AD14" s="35"/>
    </row>
    <row r="15" s="3" customFormat="1" ht="40" customHeight="1" spans="1:30">
      <c r="A15" s="14">
        <v>8</v>
      </c>
      <c r="B15" s="19" t="s">
        <v>33</v>
      </c>
      <c r="C15" s="21" t="s">
        <v>46</v>
      </c>
      <c r="D15" s="21" t="s">
        <v>35</v>
      </c>
      <c r="E15" s="21" t="s">
        <v>35</v>
      </c>
      <c r="F15" s="21" t="s">
        <v>36</v>
      </c>
      <c r="G15" s="21" t="s">
        <v>37</v>
      </c>
      <c r="H15" s="19">
        <v>221926</v>
      </c>
      <c r="I15" s="21">
        <v>259593</v>
      </c>
      <c r="J15" s="21">
        <v>362820</v>
      </c>
      <c r="K15" s="21">
        <v>165</v>
      </c>
      <c r="L15" s="21">
        <v>800</v>
      </c>
      <c r="M15" s="26">
        <v>0.05</v>
      </c>
      <c r="N15" s="21">
        <v>40</v>
      </c>
      <c r="O15" s="21">
        <f t="shared" si="1"/>
        <v>14512800</v>
      </c>
      <c r="P15" s="21">
        <f t="shared" si="6"/>
        <v>290256000</v>
      </c>
      <c r="Q15" s="26">
        <v>0.5</v>
      </c>
      <c r="R15" s="21">
        <f t="shared" si="2"/>
        <v>7256400</v>
      </c>
      <c r="S15" s="26">
        <v>0.25</v>
      </c>
      <c r="T15" s="21">
        <f t="shared" si="3"/>
        <v>3628200</v>
      </c>
      <c r="U15" s="26"/>
      <c r="V15" s="21">
        <f t="shared" si="7"/>
        <v>0</v>
      </c>
      <c r="W15" s="26">
        <v>0.1</v>
      </c>
      <c r="X15" s="21">
        <f t="shared" si="4"/>
        <v>1451280</v>
      </c>
      <c r="Y15" s="26"/>
      <c r="Z15" s="21"/>
      <c r="AA15" s="26">
        <v>0.15</v>
      </c>
      <c r="AB15" s="21">
        <f t="shared" si="5"/>
        <v>2176920</v>
      </c>
      <c r="AC15" s="33">
        <f t="shared" si="8"/>
        <v>1</v>
      </c>
      <c r="AD15" s="35"/>
    </row>
    <row r="16" s="3" customFormat="1" ht="40" customHeight="1" spans="1:30">
      <c r="A16" s="14">
        <v>9</v>
      </c>
      <c r="B16" s="19" t="s">
        <v>33</v>
      </c>
      <c r="C16" s="21" t="s">
        <v>46</v>
      </c>
      <c r="D16" s="21" t="s">
        <v>35</v>
      </c>
      <c r="E16" s="21" t="s">
        <v>35</v>
      </c>
      <c r="F16" s="21" t="s">
        <v>36</v>
      </c>
      <c r="G16" s="21" t="s">
        <v>45</v>
      </c>
      <c r="H16" s="19">
        <v>339532</v>
      </c>
      <c r="I16" s="21">
        <v>397107</v>
      </c>
      <c r="J16" s="21">
        <v>237180</v>
      </c>
      <c r="K16" s="21">
        <v>257</v>
      </c>
      <c r="L16" s="21">
        <v>800</v>
      </c>
      <c r="M16" s="26">
        <v>0.05</v>
      </c>
      <c r="N16" s="21">
        <v>40</v>
      </c>
      <c r="O16" s="21">
        <f t="shared" si="1"/>
        <v>9487200</v>
      </c>
      <c r="P16" s="21">
        <f t="shared" si="6"/>
        <v>189744000</v>
      </c>
      <c r="Q16" s="26">
        <v>0.5</v>
      </c>
      <c r="R16" s="21">
        <f t="shared" si="2"/>
        <v>4743600</v>
      </c>
      <c r="S16" s="26">
        <v>0.25</v>
      </c>
      <c r="T16" s="21">
        <f t="shared" si="3"/>
        <v>2371800</v>
      </c>
      <c r="U16" s="26"/>
      <c r="V16" s="21">
        <f t="shared" si="7"/>
        <v>0</v>
      </c>
      <c r="W16" s="26">
        <v>0.1</v>
      </c>
      <c r="X16" s="21">
        <f t="shared" si="4"/>
        <v>948720</v>
      </c>
      <c r="Y16" s="26"/>
      <c r="Z16" s="21"/>
      <c r="AA16" s="26">
        <v>0.15</v>
      </c>
      <c r="AB16" s="21">
        <f t="shared" si="5"/>
        <v>1423080</v>
      </c>
      <c r="AC16" s="33">
        <f t="shared" si="8"/>
        <v>1</v>
      </c>
      <c r="AD16" s="35"/>
    </row>
    <row r="17" s="3" customFormat="1" ht="40" customHeight="1" spans="1:30">
      <c r="A17" s="14">
        <v>10</v>
      </c>
      <c r="B17" s="19" t="s">
        <v>33</v>
      </c>
      <c r="C17" s="21" t="s">
        <v>47</v>
      </c>
      <c r="D17" s="21" t="s">
        <v>35</v>
      </c>
      <c r="E17" s="21" t="s">
        <v>35</v>
      </c>
      <c r="F17" s="21" t="s">
        <v>36</v>
      </c>
      <c r="G17" s="21" t="s">
        <v>45</v>
      </c>
      <c r="H17" s="19">
        <v>4450</v>
      </c>
      <c r="I17" s="21">
        <v>5000</v>
      </c>
      <c r="J17" s="21">
        <v>4800</v>
      </c>
      <c r="K17" s="21">
        <v>1</v>
      </c>
      <c r="L17" s="21">
        <v>4000</v>
      </c>
      <c r="M17" s="26">
        <v>0.05</v>
      </c>
      <c r="N17" s="21">
        <v>200</v>
      </c>
      <c r="O17" s="21">
        <f t="shared" si="1"/>
        <v>960000</v>
      </c>
      <c r="P17" s="21">
        <f t="shared" si="6"/>
        <v>19200000</v>
      </c>
      <c r="Q17" s="26">
        <v>0.5</v>
      </c>
      <c r="R17" s="21">
        <f t="shared" si="2"/>
        <v>480000</v>
      </c>
      <c r="S17" s="26">
        <v>0.25</v>
      </c>
      <c r="T17" s="21">
        <f t="shared" si="3"/>
        <v>240000</v>
      </c>
      <c r="U17" s="26"/>
      <c r="V17" s="21">
        <f t="shared" si="7"/>
        <v>0</v>
      </c>
      <c r="W17" s="26">
        <v>0.1</v>
      </c>
      <c r="X17" s="21">
        <f t="shared" si="4"/>
        <v>96000</v>
      </c>
      <c r="Y17" s="26"/>
      <c r="Z17" s="21"/>
      <c r="AA17" s="26">
        <v>0.15</v>
      </c>
      <c r="AB17" s="21">
        <f t="shared" si="5"/>
        <v>144000</v>
      </c>
      <c r="AC17" s="33">
        <f t="shared" si="8"/>
        <v>1</v>
      </c>
      <c r="AD17" s="35"/>
    </row>
    <row r="18" s="3" customFormat="1" ht="40" customHeight="1" spans="1:30">
      <c r="A18" s="14">
        <v>11</v>
      </c>
      <c r="B18" s="19" t="s">
        <v>33</v>
      </c>
      <c r="C18" s="21" t="s">
        <v>48</v>
      </c>
      <c r="D18" s="21" t="s">
        <v>35</v>
      </c>
      <c r="E18" s="21" t="s">
        <v>35</v>
      </c>
      <c r="F18" s="21" t="s">
        <v>36</v>
      </c>
      <c r="G18" s="21" t="s">
        <v>49</v>
      </c>
      <c r="H18" s="19">
        <v>1211379</v>
      </c>
      <c r="I18" s="21">
        <v>1284229</v>
      </c>
      <c r="J18" s="21">
        <v>345960</v>
      </c>
      <c r="K18" s="21">
        <v>249</v>
      </c>
      <c r="L18" s="21">
        <v>600</v>
      </c>
      <c r="M18" s="26">
        <v>0.002</v>
      </c>
      <c r="N18" s="21">
        <v>1.2</v>
      </c>
      <c r="O18" s="21">
        <f t="shared" ref="O18:O24" si="9">N18*J18</f>
        <v>415152</v>
      </c>
      <c r="P18" s="21">
        <f t="shared" si="6"/>
        <v>207576000</v>
      </c>
      <c r="Q18" s="26">
        <v>0.5</v>
      </c>
      <c r="R18" s="21">
        <f t="shared" si="2"/>
        <v>207576</v>
      </c>
      <c r="S18" s="26">
        <v>0.25</v>
      </c>
      <c r="T18" s="21">
        <f t="shared" ref="T18:T23" si="10">S18*O18</f>
        <v>103788</v>
      </c>
      <c r="U18" s="26"/>
      <c r="V18" s="21">
        <f t="shared" si="7"/>
        <v>0</v>
      </c>
      <c r="W18" s="26">
        <v>0.1</v>
      </c>
      <c r="X18" s="21">
        <f t="shared" ref="X18:X24" si="11">W18*O18</f>
        <v>41515.2</v>
      </c>
      <c r="Y18" s="26"/>
      <c r="Z18" s="21"/>
      <c r="AA18" s="26">
        <v>0.15</v>
      </c>
      <c r="AB18" s="21">
        <f t="shared" ref="AB18:AB24" si="12">AA18*O18</f>
        <v>62272.8</v>
      </c>
      <c r="AC18" s="33">
        <f t="shared" si="8"/>
        <v>1</v>
      </c>
      <c r="AD18" s="35"/>
    </row>
    <row r="19" s="3" customFormat="1" ht="40" customHeight="1" spans="1:30">
      <c r="A19" s="14">
        <v>12</v>
      </c>
      <c r="B19" s="19" t="s">
        <v>33</v>
      </c>
      <c r="C19" s="21" t="s">
        <v>48</v>
      </c>
      <c r="D19" s="21" t="s">
        <v>35</v>
      </c>
      <c r="E19" s="21" t="s">
        <v>35</v>
      </c>
      <c r="F19" s="21" t="s">
        <v>36</v>
      </c>
      <c r="G19" s="21" t="s">
        <v>41</v>
      </c>
      <c r="H19" s="19">
        <v>1211379</v>
      </c>
      <c r="I19" s="21">
        <v>1284229</v>
      </c>
      <c r="J19" s="21">
        <v>770040</v>
      </c>
      <c r="K19" s="21">
        <v>249</v>
      </c>
      <c r="L19" s="21">
        <v>600</v>
      </c>
      <c r="M19" s="26">
        <v>0.002</v>
      </c>
      <c r="N19" s="21">
        <v>1.2</v>
      </c>
      <c r="O19" s="21">
        <f t="shared" si="9"/>
        <v>924048</v>
      </c>
      <c r="P19" s="21">
        <f t="shared" si="6"/>
        <v>462024000</v>
      </c>
      <c r="Q19" s="26">
        <v>0.5</v>
      </c>
      <c r="R19" s="21">
        <f t="shared" si="2"/>
        <v>462024</v>
      </c>
      <c r="S19" s="26">
        <v>0.25</v>
      </c>
      <c r="T19" s="21">
        <f t="shared" si="10"/>
        <v>231012</v>
      </c>
      <c r="U19" s="26"/>
      <c r="V19" s="21">
        <f t="shared" si="7"/>
        <v>0</v>
      </c>
      <c r="W19" s="26">
        <v>0.1</v>
      </c>
      <c r="X19" s="21">
        <f t="shared" si="11"/>
        <v>92404.8</v>
      </c>
      <c r="Y19" s="26"/>
      <c r="Z19" s="21"/>
      <c r="AA19" s="26">
        <v>0.15</v>
      </c>
      <c r="AB19" s="21">
        <f t="shared" si="12"/>
        <v>138607.2</v>
      </c>
      <c r="AC19" s="33">
        <f t="shared" si="8"/>
        <v>1</v>
      </c>
      <c r="AD19" s="35"/>
    </row>
    <row r="20" s="3" customFormat="1" ht="40" customHeight="1" spans="1:30">
      <c r="A20" s="14">
        <v>13</v>
      </c>
      <c r="B20" s="19" t="s">
        <v>33</v>
      </c>
      <c r="C20" s="21" t="s">
        <v>50</v>
      </c>
      <c r="D20" s="21" t="s">
        <v>35</v>
      </c>
      <c r="E20" s="21" t="s">
        <v>35</v>
      </c>
      <c r="F20" s="21" t="s">
        <v>36</v>
      </c>
      <c r="G20" s="21" t="s">
        <v>49</v>
      </c>
      <c r="H20" s="19">
        <v>951940</v>
      </c>
      <c r="I20" s="21">
        <v>2400000</v>
      </c>
      <c r="J20" s="21">
        <v>731385</v>
      </c>
      <c r="K20" s="21">
        <v>600</v>
      </c>
      <c r="L20" s="21">
        <v>1000</v>
      </c>
      <c r="M20" s="26">
        <v>0.002</v>
      </c>
      <c r="N20" s="21">
        <v>2</v>
      </c>
      <c r="O20" s="21">
        <f t="shared" si="9"/>
        <v>1462770</v>
      </c>
      <c r="P20" s="21">
        <f t="shared" si="6"/>
        <v>731385000</v>
      </c>
      <c r="Q20" s="26">
        <v>0.3</v>
      </c>
      <c r="R20" s="21">
        <f t="shared" si="2"/>
        <v>438831</v>
      </c>
      <c r="S20" s="26">
        <v>0.25</v>
      </c>
      <c r="T20" s="21">
        <f t="shared" si="10"/>
        <v>365692.5</v>
      </c>
      <c r="U20" s="26"/>
      <c r="V20" s="21">
        <f t="shared" si="7"/>
        <v>0</v>
      </c>
      <c r="W20" s="26">
        <v>0.1</v>
      </c>
      <c r="X20" s="21">
        <f t="shared" si="11"/>
        <v>146277</v>
      </c>
      <c r="Y20" s="26"/>
      <c r="Z20" s="21"/>
      <c r="AA20" s="26">
        <v>0.35</v>
      </c>
      <c r="AB20" s="21">
        <f t="shared" si="12"/>
        <v>511969.5</v>
      </c>
      <c r="AC20" s="33">
        <f t="shared" si="8"/>
        <v>1</v>
      </c>
      <c r="AD20" s="35"/>
    </row>
    <row r="21" s="3" customFormat="1" ht="40" customHeight="1" spans="1:30">
      <c r="A21" s="14">
        <v>14</v>
      </c>
      <c r="B21" s="19" t="s">
        <v>33</v>
      </c>
      <c r="C21" s="21" t="s">
        <v>50</v>
      </c>
      <c r="D21" s="21" t="s">
        <v>35</v>
      </c>
      <c r="E21" s="21" t="s">
        <v>35</v>
      </c>
      <c r="F21" s="21" t="s">
        <v>36</v>
      </c>
      <c r="G21" s="21" t="s">
        <v>41</v>
      </c>
      <c r="H21" s="19">
        <v>951940</v>
      </c>
      <c r="I21" s="21">
        <v>2400000</v>
      </c>
      <c r="J21" s="21">
        <v>228615</v>
      </c>
      <c r="K21" s="21">
        <v>600</v>
      </c>
      <c r="L21" s="21">
        <v>1000</v>
      </c>
      <c r="M21" s="26">
        <v>0.002</v>
      </c>
      <c r="N21" s="21">
        <v>2</v>
      </c>
      <c r="O21" s="21">
        <f t="shared" si="9"/>
        <v>457230</v>
      </c>
      <c r="P21" s="21">
        <f t="shared" si="6"/>
        <v>228615000</v>
      </c>
      <c r="Q21" s="26">
        <v>0.3</v>
      </c>
      <c r="R21" s="21">
        <f t="shared" si="2"/>
        <v>137169</v>
      </c>
      <c r="S21" s="26">
        <v>0.25</v>
      </c>
      <c r="T21" s="21">
        <f t="shared" si="10"/>
        <v>114307.5</v>
      </c>
      <c r="U21" s="26"/>
      <c r="V21" s="21">
        <f t="shared" si="7"/>
        <v>0</v>
      </c>
      <c r="W21" s="26">
        <v>0.1</v>
      </c>
      <c r="X21" s="21">
        <f t="shared" si="11"/>
        <v>45723</v>
      </c>
      <c r="Y21" s="26"/>
      <c r="Z21" s="21"/>
      <c r="AA21" s="26">
        <v>0.35</v>
      </c>
      <c r="AB21" s="21">
        <f t="shared" si="12"/>
        <v>160030.5</v>
      </c>
      <c r="AC21" s="33">
        <f t="shared" si="8"/>
        <v>1</v>
      </c>
      <c r="AD21" s="35"/>
    </row>
  </sheetData>
  <mergeCells count="27">
    <mergeCell ref="G4:N4"/>
    <mergeCell ref="O4:AB4"/>
    <mergeCell ref="Q5:R5"/>
    <mergeCell ref="S5:T5"/>
    <mergeCell ref="U5:V5"/>
    <mergeCell ref="W5:X5"/>
    <mergeCell ref="Y5:Z5"/>
    <mergeCell ref="AA5:AB5"/>
    <mergeCell ref="A4:A6"/>
    <mergeCell ref="B4:B6"/>
    <mergeCell ref="C4:C6"/>
    <mergeCell ref="D4:D6"/>
    <mergeCell ref="E4:E6"/>
    <mergeCell ref="F4:F6"/>
    <mergeCell ref="G5:G6"/>
    <mergeCell ref="H5:H6"/>
    <mergeCell ref="I5:I6"/>
    <mergeCell ref="J5:J6"/>
    <mergeCell ref="K5:K6"/>
    <mergeCell ref="L5:L6"/>
    <mergeCell ref="M5:M6"/>
    <mergeCell ref="N5:N6"/>
    <mergeCell ref="O5:O6"/>
    <mergeCell ref="P5:P6"/>
    <mergeCell ref="AC5:AC6"/>
    <mergeCell ref="AD4:AD6"/>
    <mergeCell ref="A1:AD3"/>
  </mergeCells>
  <dataValidations count="5">
    <dataValidation type="custom" allowBlank="1" showInputMessage="1" showErrorMessage="1" errorTitle="错误" error="输入值与单元格数据验证限制不匹配" promptTitle="提示" prompt="输入值满足公式：AC7=1" sqref="AC8 AC12 AC18 AC19 AC20 AC21 AC9:AC11 AC13:AC17 AC22:AC34">
      <formula1>AC8=1</formula1>
    </dataValidation>
    <dataValidation type="list" showInputMessage="1" showErrorMessage="1" errorTitle="错误" error="输入值与单元格数据验证限制不匹配" promptTitle="提示" prompt="输入值从下拉列表选择" sqref="C12 C18 C19 C20 C21 C8:C11 C13:C17 C22:C34">
      <formula1>INDIRECT(#REF!)</formula1>
    </dataValidation>
    <dataValidation type="list" showInputMessage="1" showErrorMessage="1" errorTitle="错误" error="输入值与单元格数据验证限制不匹配" promptTitle="提示" prompt="输入值从下拉列表选择" sqref="D12 E12 D17 E17 D18 E18 D19 E19 D20 E20 D21 E21 D8:D11 D13:D16 D22:D34 E8:E11 E13:E16 E22:E34 F22:F34">
      <formula1>是否</formula1>
    </dataValidation>
    <dataValidation type="list" showInputMessage="1" showErrorMessage="1" errorTitle="错误" error="输入值与单元格数据验证限制不匹配" promptTitle="提示" prompt="输入值从下拉列表选择" sqref="G12 G18 G19 G20 G21 G8:G11 G13:G17 G22:G34">
      <formula1>承保公司</formula1>
    </dataValidation>
    <dataValidation type="textLength" operator="greaterThan" showInputMessage="1" showErrorMessage="1" errorTitle="错误" error="单元格为必填项，请正确填写" promptTitle="提示" prompt="单元格必填" sqref="H12 I12 J12 K12 L12 N12 B17 B18 H18 I18 J18 K18 L18 N18 B19 H19 I19 J19 K19 L19 N19 B20 H20 I20 J20 K20 L20 N20 B21 H21 I21 J21 K21 L21 N21 B8:B10 B11:B12 B13:B16 B22:B34 H8:H11 H13:H17 H22:H34 I8:I11 I13:I17 I22:I34 J8:J11 J13:J17 J22:J34 K8:K11 K13:K17 K22:K34 L8:L11 L13:L17 L22:L34 N8:N11 N13:N17 N22:N34">
      <formula1>0</formula1>
    </dataValidation>
  </dataValidations>
  <pageMargins left="0.7" right="0.472222222222222" top="0.747916666666667" bottom="0.75" header="0.3" footer="0.3"/>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1"/>
  <sheetViews>
    <sheetView workbookViewId="0">
      <selection activeCell="A1" sqref="A1"/>
    </sheetView>
  </sheetViews>
  <sheetFormatPr defaultColWidth="9" defaultRowHeight="14.4" outlineLevelCol="3"/>
  <sheetData>
    <row r="1" spans="1:4">
      <c r="A1" t="s">
        <v>51</v>
      </c>
      <c r="B1" t="s">
        <v>52</v>
      </c>
      <c r="C1" t="s">
        <v>53</v>
      </c>
      <c r="D1" t="s">
        <v>54</v>
      </c>
    </row>
    <row r="2" spans="1:4">
      <c r="A2" t="s">
        <v>55</v>
      </c>
      <c r="B2" t="s">
        <v>56</v>
      </c>
      <c r="C2" t="s">
        <v>57</v>
      </c>
      <c r="D2" t="s">
        <v>58</v>
      </c>
    </row>
    <row r="3" spans="1:4">
      <c r="A3" t="s">
        <v>59</v>
      </c>
      <c r="B3" t="s">
        <v>60</v>
      </c>
      <c r="D3" t="s">
        <v>61</v>
      </c>
    </row>
    <row r="4" spans="1:4">
      <c r="A4" t="s">
        <v>62</v>
      </c>
      <c r="B4" t="s">
        <v>63</v>
      </c>
      <c r="D4" t="s">
        <v>64</v>
      </c>
    </row>
    <row r="5" spans="1:4">
      <c r="A5" t="s">
        <v>39</v>
      </c>
      <c r="B5" t="s">
        <v>65</v>
      </c>
      <c r="D5" t="s">
        <v>66</v>
      </c>
    </row>
    <row r="6" spans="1:4">
      <c r="A6" t="s">
        <v>40</v>
      </c>
      <c r="B6" t="s">
        <v>67</v>
      </c>
      <c r="D6" t="s">
        <v>68</v>
      </c>
    </row>
    <row r="7" spans="1:2">
      <c r="A7" t="s">
        <v>44</v>
      </c>
      <c r="B7" t="s">
        <v>69</v>
      </c>
    </row>
    <row r="8" spans="1:2">
      <c r="A8" t="s">
        <v>46</v>
      </c>
      <c r="B8" t="s">
        <v>70</v>
      </c>
    </row>
    <row r="9" spans="1:1">
      <c r="A9" t="s">
        <v>47</v>
      </c>
    </row>
    <row r="10" spans="1:1">
      <c r="A10" t="s">
        <v>48</v>
      </c>
    </row>
    <row r="11" spans="1:1">
      <c r="A11" t="s">
        <v>50</v>
      </c>
    </row>
  </sheetData>
  <pageMargins left="0.7" right="0.7" top="0.75" bottom="0.75" header="0.3" footer="0.3"/>
  <pageSetup paperSize="1"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
  <sheetViews>
    <sheetView workbookViewId="0">
      <selection activeCell="A1" sqref="A1"/>
    </sheetView>
  </sheetViews>
  <sheetFormatPr defaultColWidth="9" defaultRowHeight="14.4" outlineLevelCol="1"/>
  <sheetData>
    <row r="1" spans="1:2">
      <c r="A1" t="s">
        <v>35</v>
      </c>
      <c r="B1" t="s">
        <v>71</v>
      </c>
    </row>
  </sheetData>
  <pageMargins left="0.7" right="0.7" top="0.75" bottom="0.75" header="0.3" footer="0.3"/>
  <pageSetup paperSize="1"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
  <sheetViews>
    <sheetView workbookViewId="0">
      <selection activeCell="A1" sqref="A1"/>
    </sheetView>
  </sheetViews>
  <sheetFormatPr defaultColWidth="9" defaultRowHeight="14.4" outlineLevelCol="4"/>
  <sheetData>
    <row r="1" spans="1:5">
      <c r="A1" t="s">
        <v>37</v>
      </c>
      <c r="B1" t="s">
        <v>41</v>
      </c>
      <c r="C1" t="s">
        <v>49</v>
      </c>
      <c r="D1" t="s">
        <v>45</v>
      </c>
      <c r="E1" t="s">
        <v>43</v>
      </c>
    </row>
  </sheetData>
  <pageMargins left="0.7" right="0.7" top="0.75" bottom="0.75" header="0.3" footer="0.3"/>
  <pageSetup paperSize="1"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Sheet1</vt:lpstr>
      <vt:lpstr>a2896799e98d702f</vt:lpstr>
      <vt:lpstr>abb32c80b5bef9ef</vt:lpstr>
      <vt:lpstr>7d2eb594e969d531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2022-04-01T12:14:00Z</dcterms:created>
  <dcterms:modified xsi:type="dcterms:W3CDTF">2024-07-25T07:48:40Z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341D48B178D64D5E857CD1100B9C94DA</vt:lpwstr>
  </property>
  <property fmtid="{D5CDD505-2E9C-101B-9397-08002B2CF9AE}" pid="3" name="KSOProductBuildVer">
    <vt:lpwstr>2052-12.1.0.17147</vt:lpwstr>
  </property>
</Properties>
</file>